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4240" windowHeight="13740"/>
  </bookViews>
  <sheets>
    <sheet name="Целевое состояние" sheetId="1" r:id="rId1"/>
  </sheets>
  <calcPr calcId="114210"/>
</workbook>
</file>

<file path=xl/calcChain.xml><?xml version="1.0" encoding="utf-8"?>
<calcChain xmlns="http://schemas.openxmlformats.org/spreadsheetml/2006/main">
  <c r="N4" i="1"/>
  <c r="N6"/>
  <c r="N8"/>
  <c r="O4"/>
  <c r="O10"/>
  <c r="N5"/>
  <c r="N7"/>
  <c r="N9"/>
  <c r="P4"/>
  <c r="B4"/>
  <c r="B8"/>
  <c r="B6"/>
  <c r="A4"/>
  <c r="P3"/>
  <c r="O3"/>
  <c r="N3"/>
</calcChain>
</file>

<file path=xl/sharedStrings.xml><?xml version="1.0" encoding="utf-8"?>
<sst xmlns="http://schemas.openxmlformats.org/spreadsheetml/2006/main" count="48" uniqueCount="35">
  <si>
    <t>Единица измерений:</t>
  </si>
  <si>
    <t>max</t>
  </si>
  <si>
    <t>min</t>
  </si>
  <si>
    <t>Участники процесса</t>
  </si>
  <si>
    <t>№</t>
  </si>
  <si>
    <t>Заведующий отделением</t>
  </si>
  <si>
    <t xml:space="preserve">Секретарь </t>
  </si>
  <si>
    <t>Студент - староста группы</t>
  </si>
  <si>
    <t>Преподаватель 1</t>
  </si>
  <si>
    <t>Преподаватель 2</t>
  </si>
  <si>
    <t>Преподаватель 3</t>
  </si>
  <si>
    <t>Преподаватель 4</t>
  </si>
  <si>
    <t>Преподаватель 5</t>
  </si>
  <si>
    <t>Преподаватель 6</t>
  </si>
  <si>
    <t>Преподаватель 7</t>
  </si>
  <si>
    <t>Преподаватель 8</t>
  </si>
  <si>
    <t>Преподаватель 9</t>
  </si>
  <si>
    <t>Преподаватель 10</t>
  </si>
  <si>
    <t>час</t>
  </si>
  <si>
    <t>рабочих дней</t>
  </si>
  <si>
    <t>Куратор группы №…</t>
  </si>
  <si>
    <t>Карта целевого состояния процесса "Оптимизация процесса сбора информации о результатах ежемесячной аттестации студентов"</t>
  </si>
  <si>
    <t>размещает ПАПКУ ведомостей в сетевой папке</t>
  </si>
  <si>
    <t>анализирует сводный отчет по аттестации за  месяц по ВСЕМ группам</t>
  </si>
  <si>
    <t>наблюдает за заполняемостью и сохраняет себе страницу ведомости с оценками курируемой группы</t>
  </si>
  <si>
    <t>оповещает  
студентов и их родителей о результатах аттестации за  месяц</t>
  </si>
  <si>
    <t>Наименование решений</t>
  </si>
  <si>
    <t>Разработаны формулы Excel для автоматического переноса выставленных педагогами оценок из личных файлов в сводную ведомость.</t>
  </si>
  <si>
    <t>Разработаны формулы для вычисления качественной и  абсолютной аттестации и установлена защита от исправления в сводной ведомости.</t>
  </si>
  <si>
    <r>
      <t>Определен надежный ресурс (</t>
    </r>
    <r>
      <rPr>
        <b/>
        <sz val="11"/>
        <color indexed="8"/>
        <rFont val="Calibri"/>
        <family val="2"/>
        <charset val="204"/>
      </rPr>
      <t>СЕТЕВАЯ ПАПКА</t>
    </r>
    <r>
      <rPr>
        <sz val="11"/>
        <color indexed="8"/>
        <rFont val="Calibri"/>
        <family val="2"/>
        <charset val="204"/>
      </rPr>
      <t>) для размещения электронной версии сводной ведомости, который всегда доступен для куратора.</t>
    </r>
  </si>
  <si>
    <r>
      <t>Разработан алгоритм своевременного оповещения (</t>
    </r>
    <r>
      <rPr>
        <b/>
        <sz val="11"/>
        <color indexed="8"/>
        <rFont val="Calibri"/>
        <family val="2"/>
        <charset val="204"/>
      </rPr>
      <t>в групповом чате месенджера Telegram</t>
    </r>
    <r>
      <rPr>
        <sz val="11"/>
        <color indexed="8"/>
        <rFont val="Calibri"/>
        <family val="2"/>
        <charset val="204"/>
      </rPr>
      <t>) о готовности шаблона ведомости на сетевом носителе.</t>
    </r>
  </si>
  <si>
    <r>
      <t>Установлен регламент и точные сроки заполнения ведомости (</t>
    </r>
    <r>
      <rPr>
        <b/>
        <sz val="11"/>
        <color indexed="8"/>
        <rFont val="Calibri"/>
        <family val="2"/>
        <charset val="204"/>
      </rPr>
      <t>не более 2 дней</t>
    </r>
    <r>
      <rPr>
        <sz val="11"/>
        <color indexed="8"/>
        <rFont val="Calibri"/>
        <family val="2"/>
        <charset val="204"/>
      </rPr>
      <t>).</t>
    </r>
  </si>
  <si>
    <t>формирует ПАПКУ ведомостей с файлами  Excel</t>
  </si>
  <si>
    <t>выставляет оценку в свой файл-Excel</t>
  </si>
  <si>
    <r>
      <t>Разработана электронная форма отчетности в виде группы файлов Excel (</t>
    </r>
    <r>
      <rPr>
        <b/>
        <sz val="11"/>
        <color indexed="8"/>
        <rFont val="Calibri"/>
        <family val="2"/>
        <charset val="204"/>
      </rPr>
      <t>для каждого педагога личный файл для выставления оценок и одна сводная ведомость</t>
    </r>
    <r>
      <rPr>
        <sz val="11"/>
        <color indexed="8"/>
        <rFont val="Calibri"/>
        <family val="2"/>
        <charset val="204"/>
      </rPr>
      <t>).</t>
    </r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</si>
</sst>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indexed="8"/>
      <name val="Calibri"/>
      <family val="2"/>
      <charset val="204"/>
    </font>
    <font>
      <sz val="24"/>
      <color indexed="8"/>
      <name val="Calibri"/>
    </font>
    <font>
      <sz val="24"/>
      <color indexed="2"/>
      <name val="Calibri"/>
    </font>
    <font>
      <sz val="11"/>
      <name val="Calibri"/>
    </font>
    <font>
      <sz val="10"/>
      <color indexed="8"/>
      <name val="Calibri"/>
    </font>
    <font>
      <b/>
      <sz val="36"/>
      <color indexed="8"/>
      <name val="Calibri"/>
    </font>
    <font>
      <b/>
      <sz val="12"/>
      <color indexed="8"/>
      <name val="Calibri"/>
    </font>
    <font>
      <sz val="10"/>
      <color indexed="8"/>
      <name val="Calibri"/>
      <family val="2"/>
      <charset val="204"/>
    </font>
    <font>
      <sz val="8"/>
      <name val="Calibri"/>
    </font>
    <font>
      <b/>
      <sz val="11"/>
      <color indexed="8"/>
      <name val="Calibri"/>
      <charset val="204"/>
    </font>
    <font>
      <b/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2" xfId="0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5" borderId="2" xfId="0" applyFill="1" applyBorder="1" applyAlignment="1">
      <alignment horizontal="center" vertical="center" wrapText="1"/>
    </xf>
    <xf numFmtId="0" fontId="0" fillId="5" borderId="2" xfId="0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5" borderId="5" xfId="0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Continuous" vertical="center" wrapText="1"/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2" fontId="0" fillId="6" borderId="2" xfId="0" applyNumberForma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49" fontId="1" fillId="0" borderId="7" xfId="0" applyNumberFormat="1" applyFont="1" applyBorder="1" applyAlignment="1" applyProtection="1">
      <alignment horizontal="left" vertical="center" wrapText="1"/>
      <protection locked="0"/>
    </xf>
    <xf numFmtId="49" fontId="1" fillId="0" borderId="13" xfId="0" applyNumberFormat="1" applyFont="1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49" fontId="0" fillId="0" borderId="13" xfId="0" applyNumberForma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textRotation="90" wrapText="1"/>
      <protection locked="0"/>
    </xf>
    <xf numFmtId="0" fontId="4" fillId="0" borderId="14" xfId="0" applyFont="1" applyBorder="1" applyAlignment="1" applyProtection="1">
      <alignment horizontal="center" vertical="center" textRotation="90" wrapText="1"/>
      <protection locked="0"/>
    </xf>
    <xf numFmtId="0" fontId="4" fillId="0" borderId="15" xfId="0" applyFont="1" applyBorder="1" applyAlignment="1" applyProtection="1">
      <alignment horizontal="center" vertical="center" textRotation="90" wrapText="1"/>
      <protection locked="0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center" vertical="center" textRotation="90" wrapText="1"/>
      <protection locked="0"/>
    </xf>
    <xf numFmtId="0" fontId="0" fillId="0" borderId="14" xfId="0" applyBorder="1" applyAlignment="1" applyProtection="1">
      <alignment horizontal="center" vertical="center" textRotation="90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0" fillId="4" borderId="9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</cellXfs>
  <cellStyles count="1">
    <cellStyle name="Обычный" xfId="0" builtinId="0"/>
  </cellStyles>
  <dxfs count="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theme="8" tint="0.79998168889431442"/>
          <bgColor theme="8" tint="0.79998168889431442"/>
        </patternFill>
      </fill>
    </dxf>
    <dxf>
      <fill>
        <patternFill patternType="darkHorizontal">
          <fgColor rgb="FFE1F5FF"/>
          <bgColor rgb="FFE1F5FF"/>
        </patternFill>
      </fill>
    </dxf>
  </dxfs>
  <tableStyles count="1" defaultTableStyle="TableStyleMedium2" defaultPivotStyle="PivotStyleLight16">
    <tableStyle name="Стиль таблицы 1" pivot="0" count="1">
      <tableStyleElement type="wholeTable" dxfId="2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9</xdr:row>
      <xdr:rowOff>790575</xdr:rowOff>
    </xdr:from>
    <xdr:to>
      <xdr:col>4</xdr:col>
      <xdr:colOff>847725</xdr:colOff>
      <xdr:row>10</xdr:row>
      <xdr:rowOff>219075</xdr:rowOff>
    </xdr:to>
    <xdr:pic>
      <xdr:nvPicPr>
        <xdr:cNvPr id="1025" name="Рисунок 5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14700" y="2914650"/>
          <a:ext cx="4857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1291318</xdr:colOff>
      <xdr:row>11</xdr:row>
      <xdr:rowOff>425824</xdr:rowOff>
    </xdr:from>
    <xdr:to>
      <xdr:col>6</xdr:col>
      <xdr:colOff>1291318</xdr:colOff>
      <xdr:row>11</xdr:row>
      <xdr:rowOff>437029</xdr:rowOff>
    </xdr:to>
    <xdr:cxnSp macro="">
      <xdr:nvCxnSpPr>
        <xdr:cNvPr id="19" name="Прямая со стрелкой 18">
          <a:extLst>
            <a:ext uri="{FF2B5EF4-FFF2-40B4-BE49-F238E27FC236}"/>
          </a:extLst>
        </xdr:cNvPr>
        <xdr:cNvCxnSpPr/>
      </xdr:nvCxnSpPr>
      <xdr:spPr>
        <a:xfrm>
          <a:off x="11967882" y="4359089"/>
          <a:ext cx="1311089" cy="1120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1290597</xdr:colOff>
      <xdr:row>11</xdr:row>
      <xdr:rowOff>425621</xdr:rowOff>
    </xdr:from>
    <xdr:to>
      <xdr:col>9</xdr:col>
      <xdr:colOff>1290597</xdr:colOff>
      <xdr:row>11</xdr:row>
      <xdr:rowOff>437029</xdr:rowOff>
    </xdr:to>
    <xdr:cxnSp macro="">
      <xdr:nvCxnSpPr>
        <xdr:cNvPr id="53" name="Прямая со стрелкой 52">
          <a:extLst>
            <a:ext uri="{FF2B5EF4-FFF2-40B4-BE49-F238E27FC236}"/>
          </a:extLst>
        </xdr:cNvPr>
        <xdr:cNvCxnSpPr/>
      </xdr:nvCxnSpPr>
      <xdr:spPr>
        <a:xfrm flipV="1">
          <a:off x="32609117" y="4358886"/>
          <a:ext cx="1266265" cy="1140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11</xdr:row>
      <xdr:rowOff>438150</xdr:rowOff>
    </xdr:from>
    <xdr:to>
      <xdr:col>11</xdr:col>
      <xdr:colOff>1276350</xdr:colOff>
      <xdr:row>11</xdr:row>
      <xdr:rowOff>447675</xdr:rowOff>
    </xdr:to>
    <xdr:cxnSp macro="">
      <xdr:nvCxnSpPr>
        <xdr:cNvPr id="1028" name="Прямая со стрелкой 59"/>
        <xdr:cNvCxnSpPr>
          <a:cxnSpLocks noChangeShapeType="1"/>
        </xdr:cNvCxnSpPr>
      </xdr:nvCxnSpPr>
      <xdr:spPr bwMode="auto">
        <a:xfrm flipV="1">
          <a:off x="12068175" y="4371975"/>
          <a:ext cx="1266825" cy="9525"/>
        </a:xfrm>
        <a:prstGeom prst="straightConnector1">
          <a:avLst/>
        </a:prstGeom>
        <a:noFill/>
        <a:ln w="28575" algn="ctr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7</xdr:col>
      <xdr:colOff>2721</xdr:colOff>
      <xdr:row>11</xdr:row>
      <xdr:rowOff>238125</xdr:rowOff>
    </xdr:from>
    <xdr:to>
      <xdr:col>7</xdr:col>
      <xdr:colOff>2721</xdr:colOff>
      <xdr:row>11</xdr:row>
      <xdr:rowOff>771525</xdr:rowOff>
    </xdr:to>
    <xdr:sp macro="" textlink="">
      <xdr:nvSpPr>
        <xdr:cNvPr id="1047" name="16-конечная звезда 34">
          <a:extLst>
            <a:ext uri="{FF2B5EF4-FFF2-40B4-BE49-F238E27FC236}"/>
          </a:extLst>
        </xdr:cNvPr>
        <xdr:cNvSpPr>
          <a:spLocks noChangeArrowheads="1"/>
        </xdr:cNvSpPr>
      </xdr:nvSpPr>
      <xdr:spPr bwMode="auto">
        <a:xfrm>
          <a:off x="15001875" y="4171950"/>
          <a:ext cx="895350" cy="533400"/>
        </a:xfrm>
        <a:prstGeom prst="star16">
          <a:avLst>
            <a:gd name="adj" fmla="val 35861"/>
          </a:avLst>
        </a:prstGeom>
        <a:solidFill>
          <a:srgbClr val="FF0000"/>
        </a:solidFill>
        <a:ln w="25400" algn="ctr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l" rtl="0">
            <a:defRPr sz="1000"/>
          </a:pPr>
          <a:r>
            <a:rPr lang="ru-RU" sz="2000" b="0" i="0" strike="noStrike">
              <a:solidFill>
                <a:srgbClr val="FFFFFF"/>
              </a:solidFill>
              <a:latin typeface="Calibri"/>
            </a:rPr>
            <a:t>1,3</a:t>
          </a:r>
        </a:p>
      </xdr:txBody>
    </xdr:sp>
    <xdr:clientData/>
  </xdr:twoCellAnchor>
  <xdr:twoCellAnchor>
    <xdr:from>
      <xdr:col>6</xdr:col>
      <xdr:colOff>1291318</xdr:colOff>
      <xdr:row>10</xdr:row>
      <xdr:rowOff>695325</xdr:rowOff>
    </xdr:from>
    <xdr:to>
      <xdr:col>6</xdr:col>
      <xdr:colOff>1291318</xdr:colOff>
      <xdr:row>11</xdr:row>
      <xdr:rowOff>323850</xdr:rowOff>
    </xdr:to>
    <xdr:sp macro="" textlink="">
      <xdr:nvSpPr>
        <xdr:cNvPr id="1048" name="16-конечная звезда 34">
          <a:extLst>
            <a:ext uri="{FF2B5EF4-FFF2-40B4-BE49-F238E27FC236}"/>
          </a:extLst>
        </xdr:cNvPr>
        <xdr:cNvSpPr>
          <a:spLocks noChangeArrowheads="1"/>
        </xdr:cNvSpPr>
      </xdr:nvSpPr>
      <xdr:spPr bwMode="auto">
        <a:xfrm>
          <a:off x="12258675" y="3724275"/>
          <a:ext cx="876300" cy="533400"/>
        </a:xfrm>
        <a:prstGeom prst="star16">
          <a:avLst>
            <a:gd name="adj" fmla="val 35861"/>
          </a:avLst>
        </a:prstGeom>
        <a:solidFill>
          <a:srgbClr val="FF0000"/>
        </a:solidFill>
        <a:ln w="25400" algn="ctr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l" rtl="0">
            <a:defRPr sz="1000"/>
          </a:pPr>
          <a:r>
            <a:rPr lang="ru-RU" sz="2000" b="0" i="0" strike="noStrike">
              <a:solidFill>
                <a:srgbClr val="FFFFFF"/>
              </a:solidFill>
              <a:latin typeface="Calibri"/>
            </a:rPr>
            <a:t>1,3</a:t>
          </a:r>
        </a:p>
      </xdr:txBody>
    </xdr:sp>
    <xdr:clientData/>
  </xdr:twoCellAnchor>
  <xdr:twoCellAnchor>
    <xdr:from>
      <xdr:col>6</xdr:col>
      <xdr:colOff>1290011</xdr:colOff>
      <xdr:row>10</xdr:row>
      <xdr:rowOff>677104</xdr:rowOff>
    </xdr:from>
    <xdr:to>
      <xdr:col>6</xdr:col>
      <xdr:colOff>1290011</xdr:colOff>
      <xdr:row>11</xdr:row>
      <xdr:rowOff>301433</xdr:rowOff>
    </xdr:to>
    <xdr:sp macro="" textlink="">
      <xdr:nvSpPr>
        <xdr:cNvPr id="79" name="16-конечная звезда 34">
          <a:extLst>
            <a:ext uri="{FF2B5EF4-FFF2-40B4-BE49-F238E27FC236}"/>
          </a:extLst>
        </xdr:cNvPr>
        <xdr:cNvSpPr/>
      </xdr:nvSpPr>
      <xdr:spPr>
        <a:xfrm>
          <a:off x="10108800" y="3681561"/>
          <a:ext cx="700713" cy="527843"/>
        </a:xfrm>
        <a:prstGeom prst="star16">
          <a:avLst>
            <a:gd name="adj" fmla="val 3586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ru-RU" sz="2000">
              <a:solidFill>
                <a:schemeClr val="bg1"/>
              </a:solidFill>
            </a:rPr>
            <a:t>1,2</a:t>
          </a:r>
        </a:p>
      </xdr:txBody>
    </xdr:sp>
    <xdr:clientData/>
  </xdr:twoCellAnchor>
  <xdr:twoCellAnchor>
    <xdr:from>
      <xdr:col>7</xdr:col>
      <xdr:colOff>3337</xdr:colOff>
      <xdr:row>9</xdr:row>
      <xdr:rowOff>721927</xdr:rowOff>
    </xdr:from>
    <xdr:to>
      <xdr:col>7</xdr:col>
      <xdr:colOff>3337</xdr:colOff>
      <xdr:row>10</xdr:row>
      <xdr:rowOff>346257</xdr:rowOff>
    </xdr:to>
    <xdr:sp macro="" textlink="">
      <xdr:nvSpPr>
        <xdr:cNvPr id="80" name="16-конечная звезда 34">
          <a:extLst>
            <a:ext uri="{FF2B5EF4-FFF2-40B4-BE49-F238E27FC236}"/>
          </a:extLst>
        </xdr:cNvPr>
        <xdr:cNvSpPr/>
      </xdr:nvSpPr>
      <xdr:spPr>
        <a:xfrm>
          <a:off x="7311813" y="2839839"/>
          <a:ext cx="540000" cy="532006"/>
        </a:xfrm>
        <a:prstGeom prst="star16">
          <a:avLst>
            <a:gd name="adj" fmla="val 3586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ru-RU" sz="2000">
              <a:solidFill>
                <a:schemeClr val="bg1"/>
              </a:solidFill>
            </a:rPr>
            <a:t>1</a:t>
          </a:r>
        </a:p>
      </xdr:txBody>
    </xdr:sp>
    <xdr:clientData/>
  </xdr:twoCellAnchor>
  <xdr:twoCellAnchor editAs="oneCell">
    <xdr:from>
      <xdr:col>10</xdr:col>
      <xdr:colOff>371475</xdr:colOff>
      <xdr:row>9</xdr:row>
      <xdr:rowOff>828675</xdr:rowOff>
    </xdr:from>
    <xdr:to>
      <xdr:col>10</xdr:col>
      <xdr:colOff>914400</xdr:colOff>
      <xdr:row>10</xdr:row>
      <xdr:rowOff>257175</xdr:rowOff>
    </xdr:to>
    <xdr:pic>
      <xdr:nvPicPr>
        <xdr:cNvPr id="1033" name="Рисунок 5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2952750"/>
          <a:ext cx="54292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219075</xdr:colOff>
      <xdr:row>9</xdr:row>
      <xdr:rowOff>857250</xdr:rowOff>
    </xdr:from>
    <xdr:to>
      <xdr:col>7</xdr:col>
      <xdr:colOff>1123950</xdr:colOff>
      <xdr:row>17</xdr:row>
      <xdr:rowOff>790575</xdr:rowOff>
    </xdr:to>
    <xdr:cxnSp macro="">
      <xdr:nvCxnSpPr>
        <xdr:cNvPr id="1034" name="Прямая со стрелкой 6"/>
        <xdr:cNvCxnSpPr>
          <a:cxnSpLocks noChangeShapeType="1"/>
        </xdr:cNvCxnSpPr>
      </xdr:nvCxnSpPr>
      <xdr:spPr bwMode="auto">
        <a:xfrm>
          <a:off x="7029450" y="2981325"/>
          <a:ext cx="904875" cy="7172325"/>
        </a:xfrm>
        <a:prstGeom prst="straightConnector1">
          <a:avLst/>
        </a:prstGeom>
        <a:noFill/>
        <a:ln w="38100" algn="ctr">
          <a:solidFill>
            <a:srgbClr val="000000"/>
          </a:solidFill>
          <a:round/>
          <a:headEnd type="triangle" w="med" len="med"/>
          <a:tailEnd type="triangle" w="med" len="med"/>
        </a:ln>
      </xdr:spPr>
    </xdr:cxnSp>
    <xdr:clientData/>
  </xdr:twoCellAnchor>
  <xdr:twoCellAnchor editAs="oneCell">
    <xdr:from>
      <xdr:col>10</xdr:col>
      <xdr:colOff>371475</xdr:colOff>
      <xdr:row>12</xdr:row>
      <xdr:rowOff>133350</xdr:rowOff>
    </xdr:from>
    <xdr:to>
      <xdr:col>10</xdr:col>
      <xdr:colOff>914400</xdr:colOff>
      <xdr:row>12</xdr:row>
      <xdr:rowOff>466725</xdr:rowOff>
    </xdr:to>
    <xdr:pic>
      <xdr:nvPicPr>
        <xdr:cNvPr id="1035" name="Рисунок 5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39475" y="4972050"/>
          <a:ext cx="54292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361950</xdr:colOff>
      <xdr:row>9</xdr:row>
      <xdr:rowOff>790575</xdr:rowOff>
    </xdr:from>
    <xdr:to>
      <xdr:col>6</xdr:col>
      <xdr:colOff>847725</xdr:colOff>
      <xdr:row>10</xdr:row>
      <xdr:rowOff>219075</xdr:rowOff>
    </xdr:to>
    <xdr:pic>
      <xdr:nvPicPr>
        <xdr:cNvPr id="1036" name="Рисунок 5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86450" y="2914650"/>
          <a:ext cx="4857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9</xdr:row>
      <xdr:rowOff>390525</xdr:rowOff>
    </xdr:from>
    <xdr:to>
      <xdr:col>5</xdr:col>
      <xdr:colOff>1238250</xdr:colOff>
      <xdr:row>9</xdr:row>
      <xdr:rowOff>390525</xdr:rowOff>
    </xdr:to>
    <xdr:cxnSp macro="">
      <xdr:nvCxnSpPr>
        <xdr:cNvPr id="1037" name="Прямая со стрелкой 59"/>
        <xdr:cNvCxnSpPr>
          <a:cxnSpLocks noChangeShapeType="1"/>
        </xdr:cNvCxnSpPr>
      </xdr:nvCxnSpPr>
      <xdr:spPr bwMode="auto">
        <a:xfrm>
          <a:off x="4238625" y="2514600"/>
          <a:ext cx="1238250" cy="0"/>
        </a:xfrm>
        <a:prstGeom prst="straightConnector1">
          <a:avLst/>
        </a:prstGeom>
        <a:noFill/>
        <a:ln w="28575" algn="ctr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7</xdr:col>
      <xdr:colOff>847725</xdr:colOff>
      <xdr:row>12</xdr:row>
      <xdr:rowOff>857250</xdr:rowOff>
    </xdr:from>
    <xdr:to>
      <xdr:col>7</xdr:col>
      <xdr:colOff>1200150</xdr:colOff>
      <xdr:row>22</xdr:row>
      <xdr:rowOff>809625</xdr:rowOff>
    </xdr:to>
    <xdr:sp macro="" textlink="">
      <xdr:nvSpPr>
        <xdr:cNvPr id="1038" name="AutoShape 50"/>
        <xdr:cNvSpPr>
          <a:spLocks/>
        </xdr:cNvSpPr>
      </xdr:nvSpPr>
      <xdr:spPr bwMode="auto">
        <a:xfrm>
          <a:off x="7658100" y="5695950"/>
          <a:ext cx="352425" cy="9001125"/>
        </a:xfrm>
        <a:prstGeom prst="leftBrace">
          <a:avLst>
            <a:gd name="adj1" fmla="val 212838"/>
            <a:gd name="adj2" fmla="val 50972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57150</xdr:colOff>
      <xdr:row>9</xdr:row>
      <xdr:rowOff>390525</xdr:rowOff>
    </xdr:from>
    <xdr:to>
      <xdr:col>9</xdr:col>
      <xdr:colOff>1238250</xdr:colOff>
      <xdr:row>9</xdr:row>
      <xdr:rowOff>400050</xdr:rowOff>
    </xdr:to>
    <xdr:cxnSp macro="">
      <xdr:nvCxnSpPr>
        <xdr:cNvPr id="1039" name="Прямая со стрелкой 59"/>
        <xdr:cNvCxnSpPr>
          <a:cxnSpLocks noChangeShapeType="1"/>
        </xdr:cNvCxnSpPr>
      </xdr:nvCxnSpPr>
      <xdr:spPr bwMode="auto">
        <a:xfrm flipV="1">
          <a:off x="6867525" y="2514600"/>
          <a:ext cx="3752850" cy="9525"/>
        </a:xfrm>
        <a:prstGeom prst="straightConnector1">
          <a:avLst/>
        </a:prstGeom>
        <a:noFill/>
        <a:ln w="28575" algn="ctr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7</xdr:col>
      <xdr:colOff>19050</xdr:colOff>
      <xdr:row>9</xdr:row>
      <xdr:rowOff>685800</xdr:rowOff>
    </xdr:from>
    <xdr:to>
      <xdr:col>9</xdr:col>
      <xdr:colOff>1190625</xdr:colOff>
      <xdr:row>11</xdr:row>
      <xdr:rowOff>447675</xdr:rowOff>
    </xdr:to>
    <xdr:cxnSp macro="">
      <xdr:nvCxnSpPr>
        <xdr:cNvPr id="1040" name="Прямая со стрелкой 59"/>
        <xdr:cNvCxnSpPr>
          <a:cxnSpLocks noChangeShapeType="1"/>
        </xdr:cNvCxnSpPr>
      </xdr:nvCxnSpPr>
      <xdr:spPr bwMode="auto">
        <a:xfrm>
          <a:off x="6829425" y="2809875"/>
          <a:ext cx="3743325" cy="1571625"/>
        </a:xfrm>
        <a:prstGeom prst="straightConnector1">
          <a:avLst/>
        </a:prstGeom>
        <a:noFill/>
        <a:ln w="28575" algn="ctr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 editAs="oneCell">
    <xdr:from>
      <xdr:col>8</xdr:col>
      <xdr:colOff>409575</xdr:colOff>
      <xdr:row>12</xdr:row>
      <xdr:rowOff>533400</xdr:rowOff>
    </xdr:from>
    <xdr:to>
      <xdr:col>8</xdr:col>
      <xdr:colOff>895350</xdr:colOff>
      <xdr:row>12</xdr:row>
      <xdr:rowOff>866775</xdr:rowOff>
    </xdr:to>
    <xdr:pic>
      <xdr:nvPicPr>
        <xdr:cNvPr id="1041" name="Рисунок 5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05825" y="5372100"/>
          <a:ext cx="4857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409575</xdr:colOff>
      <xdr:row>11</xdr:row>
      <xdr:rowOff>866775</xdr:rowOff>
    </xdr:from>
    <xdr:to>
      <xdr:col>12</xdr:col>
      <xdr:colOff>895350</xdr:colOff>
      <xdr:row>12</xdr:row>
      <xdr:rowOff>295275</xdr:rowOff>
    </xdr:to>
    <xdr:pic>
      <xdr:nvPicPr>
        <xdr:cNvPr id="1042" name="Рисунок 5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54100" y="4800600"/>
          <a:ext cx="4857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85725</xdr:colOff>
      <xdr:row>11</xdr:row>
      <xdr:rowOff>571500</xdr:rowOff>
    </xdr:from>
    <xdr:to>
      <xdr:col>11</xdr:col>
      <xdr:colOff>1000125</xdr:colOff>
      <xdr:row>12</xdr:row>
      <xdr:rowOff>228600</xdr:rowOff>
    </xdr:to>
    <xdr:sp macro="" textlink="">
      <xdr:nvSpPr>
        <xdr:cNvPr id="1049" name="Выноска-облако 28"/>
        <xdr:cNvSpPr>
          <a:spLocks noChangeArrowheads="1"/>
        </xdr:cNvSpPr>
      </xdr:nvSpPr>
      <xdr:spPr bwMode="auto">
        <a:xfrm>
          <a:off x="12144375" y="4505325"/>
          <a:ext cx="914400" cy="561975"/>
        </a:xfrm>
        <a:prstGeom prst="cloudCallout">
          <a:avLst>
            <a:gd name="adj1" fmla="val -22060"/>
            <a:gd name="adj2" fmla="val 47620"/>
          </a:avLst>
        </a:prstGeom>
        <a:solidFill>
          <a:srgbClr val="00FFFF"/>
        </a:solidFill>
        <a:ln w="25400" algn="ctr">
          <a:solidFill>
            <a:srgbClr val="C3D69B"/>
          </a:solidFill>
          <a:round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ru-RU" sz="2000" b="1" i="0" strike="noStrike">
              <a:solidFill>
                <a:srgbClr val="FF0000"/>
              </a:solidFill>
              <a:latin typeface="Calibri"/>
            </a:rPr>
            <a:t>6</a:t>
          </a:r>
        </a:p>
      </xdr:txBody>
    </xdr:sp>
    <xdr:clientData/>
  </xdr:twoCellAnchor>
  <xdr:twoCellAnchor>
    <xdr:from>
      <xdr:col>8</xdr:col>
      <xdr:colOff>342900</xdr:colOff>
      <xdr:row>9</xdr:row>
      <xdr:rowOff>390525</xdr:rowOff>
    </xdr:from>
    <xdr:to>
      <xdr:col>9</xdr:col>
      <xdr:colOff>1133475</xdr:colOff>
      <xdr:row>10</xdr:row>
      <xdr:rowOff>190500</xdr:rowOff>
    </xdr:to>
    <xdr:sp macro="" textlink="">
      <xdr:nvSpPr>
        <xdr:cNvPr id="1054" name="Выноска-облако 28"/>
        <xdr:cNvSpPr>
          <a:spLocks noChangeArrowheads="1"/>
        </xdr:cNvSpPr>
      </xdr:nvSpPr>
      <xdr:spPr bwMode="auto">
        <a:xfrm>
          <a:off x="8439150" y="2514600"/>
          <a:ext cx="2076450" cy="704850"/>
        </a:xfrm>
        <a:prstGeom prst="cloudCallout">
          <a:avLst>
            <a:gd name="adj1" fmla="val -25231"/>
            <a:gd name="adj2" fmla="val 35134"/>
          </a:avLst>
        </a:prstGeom>
        <a:solidFill>
          <a:srgbClr val="00FFFF"/>
        </a:solidFill>
        <a:ln w="25400" algn="ctr">
          <a:solidFill>
            <a:srgbClr val="C3D69B"/>
          </a:solidFill>
          <a:round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ru-RU" sz="2000" b="1" i="0" strike="noStrike">
              <a:solidFill>
                <a:srgbClr val="FF0000"/>
              </a:solidFill>
              <a:latin typeface="Calibri"/>
            </a:rPr>
            <a:t>1,2,3,6</a:t>
          </a:r>
        </a:p>
      </xdr:txBody>
    </xdr:sp>
    <xdr:clientData/>
  </xdr:twoCellAnchor>
  <xdr:twoCellAnchor>
    <xdr:from>
      <xdr:col>8</xdr:col>
      <xdr:colOff>866775</xdr:colOff>
      <xdr:row>11</xdr:row>
      <xdr:rowOff>247650</xdr:rowOff>
    </xdr:from>
    <xdr:to>
      <xdr:col>9</xdr:col>
      <xdr:colOff>1028700</xdr:colOff>
      <xdr:row>12</xdr:row>
      <xdr:rowOff>47625</xdr:rowOff>
    </xdr:to>
    <xdr:sp macro="" textlink="">
      <xdr:nvSpPr>
        <xdr:cNvPr id="1045" name="Выноска-облако 28"/>
        <xdr:cNvSpPr>
          <a:spLocks noChangeArrowheads="1"/>
        </xdr:cNvSpPr>
      </xdr:nvSpPr>
      <xdr:spPr bwMode="auto">
        <a:xfrm>
          <a:off x="8963025" y="4181475"/>
          <a:ext cx="1447800" cy="704850"/>
        </a:xfrm>
        <a:prstGeom prst="cloudCallout">
          <a:avLst>
            <a:gd name="adj1" fmla="val -38463"/>
            <a:gd name="adj2" fmla="val -3968"/>
          </a:avLst>
        </a:prstGeom>
        <a:solidFill>
          <a:srgbClr val="00FFFF"/>
        </a:solidFill>
        <a:ln w="25400" algn="ctr">
          <a:solidFill>
            <a:srgbClr val="C3D69B"/>
          </a:solidFill>
          <a:round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ru-RU" sz="2000" b="1" i="0" strike="noStrike">
              <a:solidFill>
                <a:srgbClr val="FF0000"/>
              </a:solidFill>
              <a:latin typeface="Calibri"/>
            </a:rPr>
            <a:t>1,4,6</a:t>
          </a:r>
        </a:p>
      </xdr:txBody>
    </xdr:sp>
    <xdr:clientData/>
  </xdr:twoCellAnchor>
  <xdr:twoCellAnchor>
    <xdr:from>
      <xdr:col>6</xdr:col>
      <xdr:colOff>142875</xdr:colOff>
      <xdr:row>11</xdr:row>
      <xdr:rowOff>762000</xdr:rowOff>
    </xdr:from>
    <xdr:to>
      <xdr:col>7</xdr:col>
      <xdr:colOff>333375</xdr:colOff>
      <xdr:row>12</xdr:row>
      <xdr:rowOff>561975</xdr:rowOff>
    </xdr:to>
    <xdr:sp macro="" textlink="">
      <xdr:nvSpPr>
        <xdr:cNvPr id="1046" name="Выноска-облако 28"/>
        <xdr:cNvSpPr>
          <a:spLocks noChangeArrowheads="1"/>
        </xdr:cNvSpPr>
      </xdr:nvSpPr>
      <xdr:spPr bwMode="auto">
        <a:xfrm>
          <a:off x="5667375" y="4695825"/>
          <a:ext cx="1476375" cy="704850"/>
        </a:xfrm>
        <a:prstGeom prst="cloudCallout">
          <a:avLst>
            <a:gd name="adj1" fmla="val -14704"/>
            <a:gd name="adj2" fmla="val 25000"/>
          </a:avLst>
        </a:prstGeom>
        <a:solidFill>
          <a:srgbClr val="00FFFF"/>
        </a:solidFill>
        <a:ln w="25400" algn="ctr">
          <a:solidFill>
            <a:srgbClr val="C3D69B"/>
          </a:solidFill>
          <a:round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ru-RU" sz="2000" b="1" i="0" strike="noStrike">
              <a:solidFill>
                <a:srgbClr val="FF0000"/>
              </a:solidFill>
              <a:latin typeface="Calibri"/>
            </a:rPr>
            <a:t>1,4,5,6</a:t>
          </a:r>
        </a:p>
      </xdr:txBody>
    </xdr:sp>
    <xdr:clientData/>
  </xdr:twoCellAnchor>
  <xdr:twoCellAnchor>
    <xdr:from>
      <xdr:col>4</xdr:col>
      <xdr:colOff>628650</xdr:colOff>
      <xdr:row>10</xdr:row>
      <xdr:rowOff>161925</xdr:rowOff>
    </xdr:from>
    <xdr:to>
      <xdr:col>6</xdr:col>
      <xdr:colOff>123825</xdr:colOff>
      <xdr:row>10</xdr:row>
      <xdr:rowOff>866775</xdr:rowOff>
    </xdr:to>
    <xdr:sp macro="" textlink="">
      <xdr:nvSpPr>
        <xdr:cNvPr id="2" name="Выноска-облако 28"/>
        <xdr:cNvSpPr>
          <a:spLocks noChangeArrowheads="1"/>
        </xdr:cNvSpPr>
      </xdr:nvSpPr>
      <xdr:spPr bwMode="auto">
        <a:xfrm>
          <a:off x="3581400" y="3190875"/>
          <a:ext cx="2066925" cy="704850"/>
        </a:xfrm>
        <a:prstGeom prst="cloudCallout">
          <a:avLst>
            <a:gd name="adj1" fmla="val -30185"/>
            <a:gd name="adj2" fmla="val -22972"/>
          </a:avLst>
        </a:prstGeom>
        <a:solidFill>
          <a:srgbClr val="00FFFF"/>
        </a:solidFill>
        <a:ln w="25400" algn="ctr">
          <a:solidFill>
            <a:srgbClr val="C3D69B"/>
          </a:solidFill>
          <a:round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ru-RU" sz="2000" b="1" i="0" strike="noStrike">
              <a:solidFill>
                <a:srgbClr val="FF0000"/>
              </a:solidFill>
              <a:latin typeface="Calibri"/>
            </a:rPr>
            <a:t>1,2,3,4,5,6</a:t>
          </a:r>
        </a:p>
      </xdr:txBody>
    </xdr:sp>
    <xdr:clientData/>
  </xdr:twoCellAnchor>
  <xdr:twoCellAnchor editAs="oneCell">
    <xdr:from>
      <xdr:col>4</xdr:col>
      <xdr:colOff>428625</xdr:colOff>
      <xdr:row>12</xdr:row>
      <xdr:rowOff>590550</xdr:rowOff>
    </xdr:from>
    <xdr:to>
      <xdr:col>6</xdr:col>
      <xdr:colOff>523875</xdr:colOff>
      <xdr:row>17</xdr:row>
      <xdr:rowOff>523875</xdr:rowOff>
    </xdr:to>
    <xdr:pic>
      <xdr:nvPicPr>
        <xdr:cNvPr id="3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381375" y="5429250"/>
          <a:ext cx="2667000" cy="44577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"/>
  </sheetPr>
  <dimension ref="A1:Q32"/>
  <sheetViews>
    <sheetView tabSelected="1" zoomScale="55" zoomScaleNormal="70" workbookViewId="0">
      <pane xSplit="4" ySplit="9" topLeftCell="E10" activePane="bottomRight" state="frozen"/>
      <selection activeCell="H13" sqref="H13"/>
      <selection pane="topRight"/>
      <selection pane="bottomLeft"/>
      <selection pane="bottomRight" activeCell="R14" sqref="R14"/>
    </sheetView>
  </sheetViews>
  <sheetFormatPr defaultRowHeight="15"/>
  <cols>
    <col min="1" max="1" width="3.7109375" style="1" customWidth="1"/>
    <col min="2" max="2" width="3.42578125" style="1" bestFit="1" customWidth="1"/>
    <col min="3" max="3" width="30.140625" style="1" customWidth="1"/>
    <col min="4" max="4" width="7" style="1" customWidth="1"/>
    <col min="5" max="10" width="19.28515625" style="1" customWidth="1"/>
    <col min="11" max="11" width="20.85546875" style="1" customWidth="1"/>
    <col min="12" max="12" width="19.28515625" style="1" customWidth="1"/>
    <col min="13" max="13" width="22" style="1" customWidth="1"/>
    <col min="14" max="16" width="17.7109375" style="1" customWidth="1"/>
    <col min="17" max="16384" width="9.140625" style="1"/>
  </cols>
  <sheetData>
    <row r="1" spans="1:17" ht="30.75" customHeight="1">
      <c r="A1" s="26" t="s">
        <v>21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7" ht="30.75" customHeight="1">
      <c r="B2" s="2"/>
      <c r="C2" s="36" t="s">
        <v>0</v>
      </c>
      <c r="D2" s="36"/>
      <c r="E2" s="36"/>
      <c r="F2" s="3" t="s">
        <v>18</v>
      </c>
      <c r="H2" s="2"/>
      <c r="I2" s="2"/>
      <c r="J2" s="2"/>
      <c r="K2" s="2"/>
      <c r="L2" s="2"/>
      <c r="M2" s="2"/>
    </row>
    <row r="3" spans="1:17" ht="15" customHeight="1">
      <c r="A3" s="32"/>
      <c r="B3" s="37"/>
      <c r="C3" s="37"/>
      <c r="D3" s="33"/>
      <c r="E3" s="4">
        <v>1</v>
      </c>
      <c r="F3" s="4">
        <v>2</v>
      </c>
      <c r="G3" s="4">
        <v>3</v>
      </c>
      <c r="H3" s="4">
        <v>4</v>
      </c>
      <c r="I3" s="4">
        <v>5</v>
      </c>
      <c r="J3" s="4">
        <v>6</v>
      </c>
      <c r="K3" s="4">
        <v>8</v>
      </c>
      <c r="L3" s="4">
        <v>9</v>
      </c>
      <c r="M3" s="4">
        <v>10</v>
      </c>
      <c r="N3" s="5" t="str">
        <f>"Сумма, " &amp;F2</f>
        <v>Сумма, час</v>
      </c>
      <c r="O3" s="5" t="str">
        <f>"ВПП max, " &amp;F2</f>
        <v>ВПП max, час</v>
      </c>
      <c r="P3" s="5" t="str">
        <f>"ВПП min, " &amp;F2</f>
        <v>ВПП min, час</v>
      </c>
    </row>
    <row r="4" spans="1:17">
      <c r="A4" s="38" t="str">
        <f>"Время, " &amp;F2</f>
        <v>Время, час</v>
      </c>
      <c r="B4" s="41" t="str">
        <f>"Операции, " &amp;F2</f>
        <v>Операции, час</v>
      </c>
      <c r="C4" s="42"/>
      <c r="D4" s="6" t="s">
        <v>1</v>
      </c>
      <c r="E4" s="7">
        <v>3</v>
      </c>
      <c r="F4" s="7"/>
      <c r="G4" s="7">
        <v>0.01</v>
      </c>
      <c r="H4" s="7"/>
      <c r="I4" s="7">
        <v>4</v>
      </c>
      <c r="J4" s="7"/>
      <c r="K4" s="7">
        <v>3</v>
      </c>
      <c r="L4" s="7"/>
      <c r="M4" s="7">
        <v>6</v>
      </c>
      <c r="N4" s="8">
        <f t="shared" ref="N4:N9" si="0">SUM(E4:M4)</f>
        <v>16.009999999999998</v>
      </c>
      <c r="O4" s="50">
        <f>N4+N6+N8</f>
        <v>16.049999999999997</v>
      </c>
      <c r="P4" s="51">
        <f>N5+N7+N9</f>
        <v>13.049999999999999</v>
      </c>
    </row>
    <row r="5" spans="1:17">
      <c r="A5" s="39"/>
      <c r="B5" s="43"/>
      <c r="C5" s="44"/>
      <c r="D5" s="6" t="s">
        <v>2</v>
      </c>
      <c r="E5" s="7">
        <v>3</v>
      </c>
      <c r="F5" s="7"/>
      <c r="G5" s="7">
        <v>0.01</v>
      </c>
      <c r="H5" s="7"/>
      <c r="I5" s="7">
        <v>2</v>
      </c>
      <c r="J5" s="7"/>
      <c r="K5" s="7">
        <v>3</v>
      </c>
      <c r="L5" s="7"/>
      <c r="M5" s="7">
        <v>5</v>
      </c>
      <c r="N5" s="8">
        <f t="shared" si="0"/>
        <v>13.01</v>
      </c>
      <c r="O5" s="50"/>
      <c r="P5" s="51"/>
    </row>
    <row r="6" spans="1:17">
      <c r="A6" s="39"/>
      <c r="B6" s="52" t="str">
        <f>"Ожидания, " &amp;F2</f>
        <v>Ожидания, час</v>
      </c>
      <c r="C6" s="53"/>
      <c r="D6" s="9" t="s">
        <v>1</v>
      </c>
      <c r="E6" s="10"/>
      <c r="F6" s="10">
        <v>0.01</v>
      </c>
      <c r="G6" s="10"/>
      <c r="H6" s="10">
        <v>0.01</v>
      </c>
      <c r="I6" s="10"/>
      <c r="J6" s="10">
        <v>0.01</v>
      </c>
      <c r="K6" s="10"/>
      <c r="L6" s="10">
        <v>0.01</v>
      </c>
      <c r="M6" s="10"/>
      <c r="N6" s="8">
        <f t="shared" si="0"/>
        <v>0.04</v>
      </c>
      <c r="O6" s="50"/>
      <c r="P6" s="51"/>
      <c r="Q6" s="11"/>
    </row>
    <row r="7" spans="1:17">
      <c r="A7" s="39"/>
      <c r="B7" s="54"/>
      <c r="C7" s="55"/>
      <c r="D7" s="9" t="s">
        <v>2</v>
      </c>
      <c r="E7" s="10"/>
      <c r="F7" s="10">
        <v>0.01</v>
      </c>
      <c r="G7" s="10"/>
      <c r="H7" s="10">
        <v>0.01</v>
      </c>
      <c r="I7" s="10"/>
      <c r="J7" s="10">
        <v>0.01</v>
      </c>
      <c r="K7" s="10"/>
      <c r="L7" s="10">
        <v>0.01</v>
      </c>
      <c r="M7" s="10"/>
      <c r="N7" s="8">
        <f t="shared" si="0"/>
        <v>0.04</v>
      </c>
      <c r="O7" s="50"/>
      <c r="P7" s="51"/>
      <c r="Q7" s="11"/>
    </row>
    <row r="8" spans="1:17">
      <c r="A8" s="39"/>
      <c r="B8" s="56" t="str">
        <f>"Перемещения, " &amp;F2</f>
        <v>Перемещения, час</v>
      </c>
      <c r="C8" s="57"/>
      <c r="D8" s="12" t="s">
        <v>1</v>
      </c>
      <c r="E8" s="13"/>
      <c r="F8" s="13"/>
      <c r="G8" s="13"/>
      <c r="H8" s="13"/>
      <c r="I8" s="13"/>
      <c r="J8" s="13"/>
      <c r="K8" s="13"/>
      <c r="L8" s="13"/>
      <c r="M8" s="13"/>
      <c r="N8" s="8">
        <f t="shared" si="0"/>
        <v>0</v>
      </c>
      <c r="O8" s="50"/>
      <c r="P8" s="51"/>
      <c r="Q8" s="11"/>
    </row>
    <row r="9" spans="1:17" ht="15.75" thickBot="1">
      <c r="A9" s="40"/>
      <c r="B9" s="58"/>
      <c r="C9" s="59"/>
      <c r="D9" s="12" t="s">
        <v>2</v>
      </c>
      <c r="E9" s="23"/>
      <c r="F9" s="23"/>
      <c r="G9" s="13"/>
      <c r="H9" s="13"/>
      <c r="I9" s="13"/>
      <c r="J9" s="13"/>
      <c r="K9" s="13"/>
      <c r="L9" s="13"/>
      <c r="M9" s="13"/>
      <c r="N9" s="8">
        <f t="shared" si="0"/>
        <v>0</v>
      </c>
      <c r="O9" s="50"/>
      <c r="P9" s="51"/>
      <c r="Q9" s="11"/>
    </row>
    <row r="10" spans="1:17" ht="71.25" customHeight="1" thickBot="1">
      <c r="A10" s="45" t="s">
        <v>3</v>
      </c>
      <c r="B10" s="14">
        <v>1</v>
      </c>
      <c r="C10" s="32" t="s">
        <v>5</v>
      </c>
      <c r="D10" s="37"/>
      <c r="E10" s="24" t="s">
        <v>32</v>
      </c>
      <c r="F10" s="29"/>
      <c r="G10" s="24" t="s">
        <v>22</v>
      </c>
      <c r="H10" s="15"/>
      <c r="I10" s="15"/>
      <c r="J10" s="15"/>
      <c r="K10" s="24" t="s">
        <v>23</v>
      </c>
      <c r="L10" s="15"/>
      <c r="M10" s="15"/>
      <c r="O10" s="28">
        <f>O4/8</f>
        <v>2.0062499999999996</v>
      </c>
      <c r="P10" s="27" t="s">
        <v>19</v>
      </c>
    </row>
    <row r="11" spans="1:17" ht="71.25" customHeight="1" thickBot="1">
      <c r="A11" s="46"/>
      <c r="B11" s="14">
        <v>2</v>
      </c>
      <c r="C11" s="32" t="s">
        <v>6</v>
      </c>
      <c r="D11" s="33"/>
      <c r="E11" s="16"/>
      <c r="F11" s="29"/>
      <c r="H11" s="17"/>
      <c r="I11" s="17"/>
      <c r="J11" s="17"/>
      <c r="K11" s="17"/>
      <c r="L11" s="17"/>
    </row>
    <row r="12" spans="1:17" ht="71.25" customHeight="1" thickBot="1">
      <c r="A12" s="46"/>
      <c r="B12" s="14">
        <v>3</v>
      </c>
      <c r="C12" s="34" t="s">
        <v>20</v>
      </c>
      <c r="D12" s="33"/>
      <c r="E12" s="16"/>
      <c r="F12" s="29"/>
      <c r="G12" s="29"/>
      <c r="H12" s="29"/>
      <c r="I12" s="17"/>
      <c r="J12" s="17"/>
      <c r="K12" s="25" t="s">
        <v>24</v>
      </c>
      <c r="L12" s="18"/>
      <c r="M12" s="24" t="s">
        <v>25</v>
      </c>
    </row>
    <row r="13" spans="1:17" ht="71.25" customHeight="1" thickBot="1">
      <c r="A13" s="46"/>
      <c r="B13" s="14">
        <v>4</v>
      </c>
      <c r="C13" s="32" t="s">
        <v>7</v>
      </c>
      <c r="D13" s="33"/>
      <c r="E13" s="16"/>
      <c r="F13" s="29"/>
      <c r="G13" s="17"/>
      <c r="H13" s="17"/>
      <c r="I13" s="17"/>
      <c r="J13" s="17"/>
      <c r="K13" s="17"/>
      <c r="L13" s="17"/>
      <c r="M13" s="18"/>
    </row>
    <row r="14" spans="1:17" ht="71.25" customHeight="1" thickBot="1">
      <c r="A14" s="46"/>
      <c r="B14" s="14">
        <v>5</v>
      </c>
      <c r="C14" s="32" t="s">
        <v>8</v>
      </c>
      <c r="D14" s="33"/>
      <c r="E14" s="16"/>
      <c r="F14" s="29"/>
      <c r="G14" s="17"/>
      <c r="H14" s="17"/>
      <c r="I14" s="24" t="s">
        <v>33</v>
      </c>
      <c r="J14" s="17"/>
      <c r="K14" s="17"/>
      <c r="L14" s="17"/>
      <c r="M14" s="17"/>
    </row>
    <row r="15" spans="1:17" ht="71.25" customHeight="1" thickBot="1">
      <c r="A15" s="46"/>
      <c r="B15" s="14">
        <v>6</v>
      </c>
      <c r="C15" s="32" t="s">
        <v>9</v>
      </c>
      <c r="D15" s="33"/>
      <c r="E15" s="16"/>
      <c r="F15" s="29"/>
      <c r="G15" s="17"/>
      <c r="H15" s="17"/>
      <c r="I15" s="24" t="s">
        <v>33</v>
      </c>
      <c r="J15" s="17"/>
      <c r="K15" s="17"/>
      <c r="L15" s="17"/>
      <c r="M15" s="17"/>
    </row>
    <row r="16" spans="1:17" ht="71.25" customHeight="1" thickBot="1">
      <c r="A16" s="46"/>
      <c r="B16" s="14">
        <v>7</v>
      </c>
      <c r="C16" s="32" t="s">
        <v>10</v>
      </c>
      <c r="D16" s="33"/>
      <c r="E16" s="16"/>
      <c r="F16" s="29"/>
      <c r="G16" s="17"/>
      <c r="H16" s="17"/>
      <c r="I16" s="24" t="s">
        <v>33</v>
      </c>
      <c r="J16" s="17"/>
      <c r="K16" s="17"/>
      <c r="L16" s="17"/>
      <c r="M16" s="17"/>
    </row>
    <row r="17" spans="1:13" ht="71.25" customHeight="1" thickBot="1">
      <c r="A17" s="46"/>
      <c r="B17" s="14">
        <v>8</v>
      </c>
      <c r="C17" s="32" t="s">
        <v>11</v>
      </c>
      <c r="D17" s="33"/>
      <c r="E17" s="16"/>
      <c r="F17" s="29"/>
      <c r="G17" s="17"/>
      <c r="H17" s="17"/>
      <c r="I17" s="24" t="s">
        <v>33</v>
      </c>
      <c r="J17" s="17"/>
      <c r="K17" s="17"/>
      <c r="L17" s="17"/>
      <c r="M17" s="17"/>
    </row>
    <row r="18" spans="1:13" ht="71.25" customHeight="1" thickBot="1">
      <c r="A18" s="46"/>
      <c r="B18" s="14">
        <v>9</v>
      </c>
      <c r="C18" s="32" t="s">
        <v>12</v>
      </c>
      <c r="D18" s="33"/>
      <c r="E18" s="16"/>
      <c r="F18" s="29"/>
      <c r="G18" s="17"/>
      <c r="H18" s="17"/>
      <c r="I18" s="24" t="s">
        <v>33</v>
      </c>
      <c r="J18" s="17"/>
      <c r="K18" s="17"/>
      <c r="L18" s="17"/>
      <c r="M18" s="17"/>
    </row>
    <row r="19" spans="1:13" ht="71.25" customHeight="1" thickBot="1">
      <c r="A19" s="46"/>
      <c r="B19" s="14">
        <v>10</v>
      </c>
      <c r="C19" s="32" t="s">
        <v>13</v>
      </c>
      <c r="D19" s="33"/>
      <c r="E19" s="16"/>
      <c r="F19" s="29"/>
      <c r="G19" s="17"/>
      <c r="H19" s="17"/>
      <c r="I19" s="24" t="s">
        <v>33</v>
      </c>
      <c r="J19" s="17"/>
      <c r="K19" s="17"/>
      <c r="L19" s="17"/>
      <c r="M19" s="17"/>
    </row>
    <row r="20" spans="1:13" ht="71.25" customHeight="1" thickBot="1">
      <c r="A20" s="46"/>
      <c r="B20" s="14">
        <v>11</v>
      </c>
      <c r="C20" s="32" t="s">
        <v>14</v>
      </c>
      <c r="D20" s="33"/>
      <c r="E20" s="16"/>
      <c r="F20" s="29"/>
      <c r="G20" s="17"/>
      <c r="H20" s="17"/>
      <c r="I20" s="24" t="s">
        <v>33</v>
      </c>
      <c r="J20" s="17"/>
      <c r="K20" s="17"/>
      <c r="L20" s="17"/>
      <c r="M20" s="17"/>
    </row>
    <row r="21" spans="1:13" ht="71.25" customHeight="1" thickBot="1">
      <c r="A21" s="46"/>
      <c r="B21" s="14">
        <v>12</v>
      </c>
      <c r="C21" s="32" t="s">
        <v>15</v>
      </c>
      <c r="D21" s="33"/>
      <c r="E21" s="16"/>
      <c r="F21" s="29"/>
      <c r="G21" s="17"/>
      <c r="H21" s="17"/>
      <c r="I21" s="24" t="s">
        <v>33</v>
      </c>
      <c r="J21" s="17"/>
      <c r="K21" s="17"/>
      <c r="L21" s="17"/>
      <c r="M21" s="17"/>
    </row>
    <row r="22" spans="1:13" ht="71.25" customHeight="1" thickBot="1">
      <c r="A22" s="46"/>
      <c r="B22" s="14">
        <v>13</v>
      </c>
      <c r="C22" s="32" t="s">
        <v>16</v>
      </c>
      <c r="D22" s="33"/>
      <c r="E22" s="16"/>
      <c r="F22" s="29"/>
      <c r="G22" s="17"/>
      <c r="H22" s="17"/>
      <c r="I22" s="24" t="s">
        <v>33</v>
      </c>
      <c r="J22" s="17"/>
      <c r="K22" s="17"/>
      <c r="L22" s="17"/>
      <c r="M22" s="17"/>
    </row>
    <row r="23" spans="1:13" ht="71.25" customHeight="1" thickBot="1">
      <c r="A23" s="46"/>
      <c r="B23" s="14">
        <v>14</v>
      </c>
      <c r="C23" s="32" t="s">
        <v>17</v>
      </c>
      <c r="D23" s="33"/>
      <c r="E23" s="16"/>
      <c r="F23" s="29"/>
      <c r="G23" s="17"/>
      <c r="H23" s="17"/>
      <c r="I23" s="24" t="s">
        <v>33</v>
      </c>
      <c r="J23" s="17"/>
      <c r="K23" s="17"/>
      <c r="L23" s="17"/>
      <c r="M23" s="17"/>
    </row>
    <row r="24" spans="1:13" ht="71.25" customHeight="1">
      <c r="A24" s="46"/>
      <c r="B24" s="14"/>
      <c r="C24" s="32"/>
      <c r="D24" s="33"/>
      <c r="E24" s="16"/>
      <c r="F24" s="29"/>
      <c r="G24" s="17"/>
      <c r="H24" s="17"/>
      <c r="I24" s="17"/>
      <c r="J24" s="17"/>
      <c r="K24" s="17"/>
      <c r="L24" s="17"/>
      <c r="M24" s="17"/>
    </row>
    <row r="26" spans="1:13" ht="15" customHeight="1">
      <c r="B26" s="19" t="s">
        <v>4</v>
      </c>
      <c r="C26" s="48" t="s">
        <v>26</v>
      </c>
      <c r="D26" s="49"/>
      <c r="E26" s="21"/>
      <c r="F26" s="21"/>
      <c r="G26" s="21"/>
      <c r="H26" s="20"/>
      <c r="I26" s="20"/>
      <c r="J26" s="20"/>
      <c r="K26" s="47"/>
      <c r="L26" s="47"/>
      <c r="M26" s="47"/>
    </row>
    <row r="27" spans="1:13" ht="79.5" customHeight="1">
      <c r="B27" s="14">
        <v>1</v>
      </c>
      <c r="C27" s="30" t="s">
        <v>34</v>
      </c>
      <c r="D27" s="35"/>
      <c r="E27" s="22"/>
      <c r="F27" s="22"/>
      <c r="G27" s="22"/>
      <c r="K27" s="47"/>
      <c r="L27" s="47"/>
      <c r="M27" s="47"/>
    </row>
    <row r="28" spans="1:13" ht="59.25" customHeight="1">
      <c r="B28" s="14">
        <v>2</v>
      </c>
      <c r="C28" s="30" t="s">
        <v>27</v>
      </c>
      <c r="D28" s="31"/>
      <c r="E28" s="22"/>
      <c r="F28" s="22"/>
      <c r="G28" s="22"/>
    </row>
    <row r="29" spans="1:13" ht="59.25" customHeight="1">
      <c r="B29" s="14">
        <v>3</v>
      </c>
      <c r="C29" s="30" t="s">
        <v>28</v>
      </c>
      <c r="D29" s="31"/>
      <c r="E29" s="22"/>
      <c r="F29" s="22"/>
      <c r="G29" s="22"/>
    </row>
    <row r="30" spans="1:13" ht="71.25" customHeight="1">
      <c r="B30" s="14">
        <v>4</v>
      </c>
      <c r="C30" s="30" t="s">
        <v>29</v>
      </c>
      <c r="D30" s="31"/>
      <c r="E30" s="22"/>
      <c r="F30" s="22"/>
      <c r="G30" s="22"/>
    </row>
    <row r="31" spans="1:13" ht="73.5" customHeight="1">
      <c r="B31" s="14">
        <v>5</v>
      </c>
      <c r="C31" s="30" t="s">
        <v>30</v>
      </c>
      <c r="D31" s="35"/>
      <c r="E31" s="22"/>
      <c r="F31" s="22"/>
      <c r="G31" s="22"/>
    </row>
    <row r="32" spans="1:13" ht="43.5" customHeight="1">
      <c r="B32" s="14">
        <v>6</v>
      </c>
      <c r="C32" s="30" t="s">
        <v>31</v>
      </c>
      <c r="D32" s="35"/>
      <c r="E32" s="22"/>
      <c r="F32" s="22"/>
      <c r="G32" s="22"/>
    </row>
  </sheetData>
  <sheetProtection formatCells="0" formatColumns="0" formatRows="0"/>
  <mergeCells count="32">
    <mergeCell ref="C11:D11"/>
    <mergeCell ref="O4:O9"/>
    <mergeCell ref="P4:P9"/>
    <mergeCell ref="B6:C7"/>
    <mergeCell ref="B8:C9"/>
    <mergeCell ref="C16:D16"/>
    <mergeCell ref="C31:D31"/>
    <mergeCell ref="C22:D22"/>
    <mergeCell ref="C27:D27"/>
    <mergeCell ref="K26:M27"/>
    <mergeCell ref="C26:D26"/>
    <mergeCell ref="C30:D30"/>
    <mergeCell ref="C32:D32"/>
    <mergeCell ref="C2:E2"/>
    <mergeCell ref="A3:D3"/>
    <mergeCell ref="A4:A9"/>
    <mergeCell ref="B4:C5"/>
    <mergeCell ref="A10:A24"/>
    <mergeCell ref="C10:D10"/>
    <mergeCell ref="C17:D17"/>
    <mergeCell ref="C23:D23"/>
    <mergeCell ref="C18:D18"/>
    <mergeCell ref="C29:D29"/>
    <mergeCell ref="C28:D28"/>
    <mergeCell ref="C24:D24"/>
    <mergeCell ref="C12:D12"/>
    <mergeCell ref="C13:D13"/>
    <mergeCell ref="C14:D14"/>
    <mergeCell ref="C20:D20"/>
    <mergeCell ref="C19:D19"/>
    <mergeCell ref="C21:D21"/>
    <mergeCell ref="C15:D15"/>
  </mergeCells>
  <phoneticPr fontId="9" type="noConversion"/>
  <conditionalFormatting sqref="M12:M24 B10:F24 M10 G10 G12:H24 H10:H11 I10:L24">
    <cfRule type="expression" dxfId="1" priority="9">
      <formula>MOD(ROW($B10),2)=0</formula>
    </cfRule>
  </conditionalFormatting>
  <conditionalFormatting sqref="M10 H10:L11 I24 J12:M24 I12:I15 E10:F24 G13:H24">
    <cfRule type="notContainsBlanks" dxfId="0" priority="10">
      <formula>LEN(TRIM(E10))&gt;0</formula>
    </cfRule>
  </conditionalFormatting>
  <pageMargins left="0.7" right="0.7" top="0.75" bottom="0.75" header="0.3" footer="0.3"/>
  <pageSetup paperSize="9" firstPageNumber="42949672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Целевое состояние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208kab</cp:lastModifiedBy>
  <cp:revision>1</cp:revision>
  <dcterms:created xsi:type="dcterms:W3CDTF">2020-03-13T09:33:55Z</dcterms:created>
  <dcterms:modified xsi:type="dcterms:W3CDTF">2023-06-09T09:45:54Z</dcterms:modified>
  <cp:category/>
  <cp:contentStatus/>
</cp:coreProperties>
</file>